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atsonb/Desktop/Bret's Folder/Foothill College/Bond List/"/>
    </mc:Choice>
  </mc:AlternateContent>
  <xr:revisionPtr revIDLastSave="0" documentId="12_ncr:500000_{EA947AB3-DD8E-394C-B907-855A19201088}" xr6:coauthVersionLast="31" xr6:coauthVersionMax="31" xr10:uidLastSave="{00000000-0000-0000-0000-000000000000}"/>
  <bookViews>
    <workbookView xWindow="1860" yWindow="1060" windowWidth="21440" windowHeight="9640" xr2:uid="{97ED68E3-E6FE-4C44-AE36-6F42C27F12BB}"/>
  </bookViews>
  <sheets>
    <sheet name="Foothill Colleg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4" i="1" l="1"/>
  <c r="G74" i="1"/>
  <c r="G50" i="1"/>
  <c r="H45" i="1"/>
  <c r="G45" i="1"/>
  <c r="H32" i="1"/>
  <c r="G32" i="1"/>
  <c r="H28" i="1"/>
  <c r="H76" i="1" s="1"/>
  <c r="G28" i="1"/>
  <c r="G76" i="1" s="1"/>
  <c r="H5" i="1"/>
  <c r="G5" i="1"/>
  <c r="H77" i="1" l="1"/>
  <c r="H79" i="1" s="1"/>
  <c r="H78" i="1"/>
  <c r="G78" i="1"/>
  <c r="G79" i="1" s="1"/>
</calcChain>
</file>

<file path=xl/sharedStrings.xml><?xml version="1.0" encoding="utf-8"?>
<sst xmlns="http://schemas.openxmlformats.org/spreadsheetml/2006/main" count="304" uniqueCount="197">
  <si>
    <t>Category</t>
  </si>
  <si>
    <t>District Cross Ref #</t>
  </si>
  <si>
    <t>FMP #</t>
  </si>
  <si>
    <t>Priority Level</t>
  </si>
  <si>
    <r>
      <t>Category</t>
    </r>
    <r>
      <rPr>
        <b/>
        <sz val="10"/>
        <color theme="1" tint="0.34998626667073579"/>
        <rFont val="Arial Narrow"/>
        <family val="2"/>
      </rPr>
      <t>*</t>
    </r>
  </si>
  <si>
    <t>Description of FOOTHILL - SUNNYVALE Projects</t>
  </si>
  <si>
    <t>Budget</t>
  </si>
  <si>
    <t>Reduced Scope</t>
  </si>
  <si>
    <t>BOND REQUIRED</t>
  </si>
  <si>
    <t>D1</t>
  </si>
  <si>
    <t>I a</t>
  </si>
  <si>
    <t>Infrastructure Bond</t>
  </si>
  <si>
    <t>Environmental Impact Report</t>
  </si>
  <si>
    <t>I b</t>
  </si>
  <si>
    <t>Swing Space (Not FF&amp;E)</t>
  </si>
  <si>
    <t>BOND REQUIRED CATEGORY TOTAL</t>
  </si>
  <si>
    <t>INFRASTRUCTURE</t>
  </si>
  <si>
    <t>A</t>
  </si>
  <si>
    <t>D24</t>
  </si>
  <si>
    <t>IIa</t>
  </si>
  <si>
    <t>Infrastructure</t>
  </si>
  <si>
    <t>Campus-wide Mechanical Systems Replacement, Central Plant Upgrades &amp; Modifications</t>
  </si>
  <si>
    <t>D25</t>
  </si>
  <si>
    <t>IIb</t>
  </si>
  <si>
    <t>Campus-wide Boiler Repairs/Replacement</t>
  </si>
  <si>
    <t xml:space="preserve">D26 </t>
  </si>
  <si>
    <t>IIc</t>
  </si>
  <si>
    <t>Utility Vault Repairs &amp; Modification ( abatement; ease of repairs)</t>
  </si>
  <si>
    <t>D40</t>
  </si>
  <si>
    <t>IIe</t>
  </si>
  <si>
    <t>Central Plant, Dedicated Chiller for Lohman Theater</t>
  </si>
  <si>
    <t>D42</t>
  </si>
  <si>
    <t>IIf</t>
  </si>
  <si>
    <t xml:space="preserve">Natural Gas Service &amp; Distribution </t>
  </si>
  <si>
    <t>D43</t>
  </si>
  <si>
    <t>IIg</t>
  </si>
  <si>
    <t>Electrical Systems Replacement - Campus-wide (motor control centers, panels, subpanels, transformers, switches)</t>
  </si>
  <si>
    <t>D31</t>
  </si>
  <si>
    <t>IIh</t>
  </si>
  <si>
    <t>Replace BMS Campus-wide (add light sensors).  Replace obsolete controls, upgrade for energy savings</t>
  </si>
  <si>
    <t>D20</t>
  </si>
  <si>
    <t>IIi</t>
  </si>
  <si>
    <t>Campus-wide Storm Water Drainage Improvements. Repair and improve storm drainage, incorporate new state requirements</t>
  </si>
  <si>
    <t>D21</t>
  </si>
  <si>
    <t>IIj</t>
  </si>
  <si>
    <t>New Fire Water System (to replace current domestic line/system  connections, non-dedicated)</t>
  </si>
  <si>
    <t>D22</t>
  </si>
  <si>
    <t>IIk</t>
  </si>
  <si>
    <t xml:space="preserve">Domestic Water Line Renovation </t>
  </si>
  <si>
    <t>D23</t>
  </si>
  <si>
    <t>IIL</t>
  </si>
  <si>
    <t>Campus-wide Hydronic Line Repair &amp; Replacement - Replace original piping as needed, remove and replace ACM insulation throughout.</t>
  </si>
  <si>
    <t>D27</t>
  </si>
  <si>
    <t>lln/IIo</t>
  </si>
  <si>
    <t>Campus-wide Roof Replacement &amp; Glulam Beam Repair.  Replace fake-shake roofs &amp; glulam beams, waterproofing (building envelope).  Needs scoping + ongoing replacement; supplement state maintenance funding</t>
  </si>
  <si>
    <t>D30</t>
  </si>
  <si>
    <t>IIr</t>
  </si>
  <si>
    <t>PV System Component Replacement.  Replace inverters, panels, etc.</t>
  </si>
  <si>
    <t>D16</t>
  </si>
  <si>
    <t>IIs</t>
  </si>
  <si>
    <t>Building Upgrades &amp; Repairs.  Review all due for renovation/repair</t>
  </si>
  <si>
    <t>D38</t>
  </si>
  <si>
    <t>IIz</t>
  </si>
  <si>
    <r>
      <rPr>
        <i/>
        <sz val="11"/>
        <color rgb="FF000000"/>
        <rFont val="Arial Narrow"/>
        <family val="2"/>
      </rPr>
      <t>Landscape</t>
    </r>
    <r>
      <rPr>
        <sz val="11"/>
        <color rgb="FF000000"/>
        <rFont val="Arial Narrow"/>
        <family val="2"/>
      </rPr>
      <t xml:space="preserve"> Water Saving Improvements. Upgrade controls for water savings; replace irrigation where needed;</t>
    </r>
  </si>
  <si>
    <t>D17</t>
  </si>
  <si>
    <t>IIId</t>
  </si>
  <si>
    <t>Exterior Building Repair and Painting.  Repaint building exteriors; supplement state maintenance funding.</t>
  </si>
  <si>
    <t>D11,D12</t>
  </si>
  <si>
    <t>38c</t>
  </si>
  <si>
    <t>IIIg</t>
  </si>
  <si>
    <t>Renovate the Small Gym and Fitness Center and Building 2600, HVAC</t>
  </si>
  <si>
    <t>D33</t>
  </si>
  <si>
    <t>IIIn</t>
  </si>
  <si>
    <t>Parking Lot 1H Expansion. Expand 1H under PVs; improve/incorporate Lot 1F.</t>
  </si>
  <si>
    <t>D34</t>
  </si>
  <si>
    <t>IIIo</t>
  </si>
  <si>
    <t>Parking Lot 1D Repair, regrade, repave, restripe</t>
  </si>
  <si>
    <t>IIIp</t>
  </si>
  <si>
    <t>Repair parking lots, EV charging stations, paving and restriping as needed</t>
  </si>
  <si>
    <t>D39</t>
  </si>
  <si>
    <t>IId</t>
  </si>
  <si>
    <t>Lower Campus - Replacement of Wood Siding  (Use District maintenance funds)</t>
  </si>
  <si>
    <t>INFRASTRUCTURE CATEGORY TOTAL</t>
  </si>
  <si>
    <t xml:space="preserve">BUILDING REPLACEMENT </t>
  </si>
  <si>
    <t>B</t>
  </si>
  <si>
    <t>D6</t>
  </si>
  <si>
    <t>IIIr</t>
  </si>
  <si>
    <t>Building Replace</t>
  </si>
  <si>
    <t xml:space="preserve">Print Shop.  Replacement buildings near KCI to replace print shop and relocate trash collection points.  </t>
  </si>
  <si>
    <t>BUILDING REPLACEMENT CATEGORY TOTAL</t>
  </si>
  <si>
    <t xml:space="preserve">ACCESSIBILITY &amp; SAFETY </t>
  </si>
  <si>
    <t>C</t>
  </si>
  <si>
    <t>D14</t>
  </si>
  <si>
    <t>IIm</t>
  </si>
  <si>
    <t>Accessibility &amp; Safety</t>
  </si>
  <si>
    <t>Campus-wide ADA access enhancements. Includes repairs or replacement of courtyard areas, walkways, ramps, stairs, railings, lifts, etc. and the removal of misc. ADA access impediments</t>
  </si>
  <si>
    <t>D44</t>
  </si>
  <si>
    <t>IIp</t>
  </si>
  <si>
    <t>Fire Alarm Upgrades  (Panels, Distribution, etc.)</t>
  </si>
  <si>
    <t>D45</t>
  </si>
  <si>
    <t>IIq</t>
  </si>
  <si>
    <t xml:space="preserve">Fire Suppression System Upgrades &amp; Modifications </t>
  </si>
  <si>
    <t>D32</t>
  </si>
  <si>
    <t>IIt</t>
  </si>
  <si>
    <t>Improvements  to circulation and traffic controls. Modify roadways, parking lots and pathways for safety improvements, increase visibility to vehicles and pedestrians, and improve signage and pavement markings</t>
  </si>
  <si>
    <t>D19</t>
  </si>
  <si>
    <t>IIu</t>
  </si>
  <si>
    <t>Campus-wide Lighting Improvements</t>
  </si>
  <si>
    <t>IIv1</t>
  </si>
  <si>
    <t>Pool ADA, walkways and fencing</t>
  </si>
  <si>
    <t>D4</t>
  </si>
  <si>
    <t>IIx</t>
  </si>
  <si>
    <t>Stadium Seating &amp; Exiting Upgrades.  Fix exiting and accessible seating issues in stadium seating.</t>
  </si>
  <si>
    <t>D18</t>
  </si>
  <si>
    <t>IIy</t>
  </si>
  <si>
    <t>Site Improvement - ADA, Railings, Fencing, Pathways, etc.</t>
  </si>
  <si>
    <t>D3</t>
  </si>
  <si>
    <t>IIIc</t>
  </si>
  <si>
    <t>Smithwick Theatre ADA Upgrades</t>
  </si>
  <si>
    <t>IIIk</t>
  </si>
  <si>
    <t>Site Access and Wayfinding Improvements -  Upper and Lower Campus Connections, Pedestrian Access, Improve Signage and Wayfinding</t>
  </si>
  <si>
    <t>ACCESSIBILITY &amp; SAFETY CATEGORY TOTAL</t>
  </si>
  <si>
    <t>TECHNOLOGY THAT SUPPORTS EDUCATION</t>
  </si>
  <si>
    <t>D</t>
  </si>
  <si>
    <t>38j</t>
  </si>
  <si>
    <t>IIIf</t>
  </si>
  <si>
    <t>Instructional and student support facilities modernization</t>
  </si>
  <si>
    <t>Building 1100 (Music Tech and Music): updated performance space (includes FF&amp;E)</t>
  </si>
  <si>
    <t>D15</t>
  </si>
  <si>
    <t>38d</t>
  </si>
  <si>
    <t>IIIh</t>
  </si>
  <si>
    <t>Replace Track at Stadium</t>
  </si>
  <si>
    <t>TECHNOLOGY CATEGORY TOTAL</t>
  </si>
  <si>
    <t>INSTRUCTIONAL SUPPORT</t>
  </si>
  <si>
    <t>E</t>
  </si>
  <si>
    <t>Ic</t>
  </si>
  <si>
    <t>Renovate and expand STEM Success Center (4200 building) as a student resource space.  Provide space for a cohort room, two flexible classrooms, improved study space for small groups, and a teleconference room to support hybrid workshops (includes equipment  FF&amp;E)</t>
  </si>
  <si>
    <t>If</t>
  </si>
  <si>
    <t>Expand and improve existing classroom facilities to effect quality education, state-of-the-art equipment, and increased enrollment</t>
  </si>
  <si>
    <t>Ih</t>
  </si>
  <si>
    <t>Develop new simulation lab space for Biological and Health Science programs. Convert 1 classroom (includes FF&amp;E)</t>
  </si>
  <si>
    <t>D8</t>
  </si>
  <si>
    <t>38a</t>
  </si>
  <si>
    <t>IIv</t>
  </si>
  <si>
    <t>Instructional student support facilities modernization</t>
  </si>
  <si>
    <t>Pool renovation</t>
  </si>
  <si>
    <t>D9</t>
  </si>
  <si>
    <t>38b</t>
  </si>
  <si>
    <t>IIw</t>
  </si>
  <si>
    <t>Pool Locker room renovations (gender neutral) including ADA</t>
  </si>
  <si>
    <t>IIIc1</t>
  </si>
  <si>
    <t>Smithwick Theatre New Audio System (includes FF&amp;E)</t>
  </si>
  <si>
    <t>D2</t>
  </si>
  <si>
    <t>38k</t>
  </si>
  <si>
    <t>IIIj</t>
  </si>
  <si>
    <t>Smithwick Scene Shop expansion space to support theatre program needs. New Building behind building 1000 DD finished by WRNs  (includes FF&amp;E: tables/chairs, $30,000.)</t>
  </si>
  <si>
    <t>38g</t>
  </si>
  <si>
    <t>IIIL</t>
  </si>
  <si>
    <t>The Football Field/Stadium: Remodel the changing facilities, gender neutral compliance, etc.</t>
  </si>
  <si>
    <t>38i</t>
  </si>
  <si>
    <t>IIIm</t>
  </si>
  <si>
    <t>Lot 1H/Practice Field:  Build a turf (synthetic) field for soccer, lacrosse, football, etc. including lights for evening practices and games</t>
  </si>
  <si>
    <t>D13</t>
  </si>
  <si>
    <t>IIIs</t>
  </si>
  <si>
    <t xml:space="preserve">Golf Turf Replacement &amp; Storage Building Renovations </t>
  </si>
  <si>
    <t>D5</t>
  </si>
  <si>
    <t>IIIt</t>
  </si>
  <si>
    <t xml:space="preserve">Tennis Court Resurfacing.  </t>
  </si>
  <si>
    <t>38e</t>
  </si>
  <si>
    <t>IIIv</t>
  </si>
  <si>
    <t>Tennis Courts and Weight Room (2900).  Provide new sand volleyball courts and Install lighting for tennis and volleyball courts</t>
  </si>
  <si>
    <t>IIIu</t>
  </si>
  <si>
    <t>Replace The Owl Center building with a small multi-purpose structure for storage</t>
  </si>
  <si>
    <t>IIIL1</t>
  </si>
  <si>
    <t>Demolition of the snack shack, replace with new</t>
  </si>
  <si>
    <t>IIIw</t>
  </si>
  <si>
    <t>Renovate  meeting rooms and specific classrooms with upgraded video-teleconferencing capabilities (includes FF&amp;E)</t>
  </si>
  <si>
    <t>IIIz3</t>
  </si>
  <si>
    <t>Designate specific physical spaces on campus as "Spots for Online students" (includes FF&amp;E)</t>
  </si>
  <si>
    <t>IIIa</t>
  </si>
  <si>
    <t>Instructional</t>
  </si>
  <si>
    <t>Provide a space for students in Learning Communities to socialize and learn includes FF&amp;E)</t>
  </si>
  <si>
    <t>IIIb</t>
  </si>
  <si>
    <t>Develop a Professional Development Office space with lab for faculty and staff to learn (includes FF&amp;E)</t>
  </si>
  <si>
    <t>Provide additional space for the Campus Ambassador program (includes FF&amp;E)</t>
  </si>
  <si>
    <t>IIIz</t>
  </si>
  <si>
    <t xml:space="preserve"> Develop additional space for faculty to develop online teaching materials (includes FF&amp;E)</t>
  </si>
  <si>
    <t>IIIz2</t>
  </si>
  <si>
    <t xml:space="preserve"> Designate and equip a room(s) where faculty can schedule human-proctored testing as well as "remote" proctored testing (computers with video camera) for students who are enrolled in online courses (includes FF&amp;E)</t>
  </si>
  <si>
    <t>INSTRUCTIONAL SUPPORT CATEGORY TOTAL</t>
  </si>
  <si>
    <t>Construction Total</t>
  </si>
  <si>
    <t>Minimum Overhead (25%)</t>
  </si>
  <si>
    <t xml:space="preserve">Escalation to Mid-Point (Bond X at 2018 to 2028 is 2023, times 3%/yr) </t>
  </si>
  <si>
    <t>TOTAL</t>
  </si>
  <si>
    <t>Categories*</t>
  </si>
  <si>
    <r>
      <rPr>
        <b/>
        <sz val="11"/>
        <color theme="1"/>
        <rFont val="Calibri"/>
        <family val="2"/>
        <scheme val="minor"/>
      </rPr>
      <t>Building Replacement</t>
    </r>
    <r>
      <rPr>
        <sz val="12"/>
        <color theme="1"/>
        <rFont val="Calibri"/>
        <family val="2"/>
        <scheme val="minor"/>
      </rPr>
      <t xml:space="preserve"> </t>
    </r>
  </si>
  <si>
    <t>Technology that supports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</si>
</sst>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_);[Red]\(&quot;$&quot;#,##0\)"/>
    <numFmt numFmtId="166" formatCode="_(&quot;$&quot;* #,##0_);_(&quot;$&quot;* \(#,##0\);_(&quot;$&quot;* &quot;-&quot;_);_(@_)"/>
    <numFmt numFmtId="167" formatCode="&quot;$&quot;#,##0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b/>
      <sz val="10"/>
      <color theme="1" tint="0.34998626667073579"/>
      <name val="Arial Narrow"/>
      <family val="2"/>
    </font>
    <font>
      <b/>
      <sz val="12"/>
      <color rgb="FF000000"/>
      <name val="Arial Narrow"/>
      <family val="2"/>
    </font>
    <font>
      <b/>
      <sz val="10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i/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name val="Arial Narrow"/>
      <family val="2"/>
    </font>
    <font>
      <i/>
      <sz val="11"/>
      <color rgb="FF000000"/>
      <name val="Arial Narrow"/>
      <family val="2"/>
    </font>
    <font>
      <sz val="10"/>
      <color theme="1"/>
      <name val="Calibri"/>
      <family val="2"/>
      <scheme val="minor"/>
    </font>
    <font>
      <b/>
      <i/>
      <sz val="11"/>
      <name val="Arial Narrow"/>
      <family val="2"/>
    </font>
    <font>
      <b/>
      <sz val="11"/>
      <name val="Arial Narrow"/>
      <family val="2"/>
    </font>
    <font>
      <b/>
      <i/>
      <sz val="11"/>
      <color rgb="FF000000"/>
      <name val="Arial Narrow"/>
      <family val="2"/>
    </font>
    <font>
      <sz val="10"/>
      <name val="Calibri"/>
      <family val="2"/>
      <scheme val="minor"/>
    </font>
    <font>
      <sz val="12"/>
      <color rgb="FF31332E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Arial Narrow"/>
      <family val="2"/>
    </font>
    <font>
      <b/>
      <u/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indexed="64"/>
      </right>
      <top style="thin">
        <color theme="0" tint="-0.499984740745262"/>
      </top>
      <bottom style="medium">
        <color rgb="FFFF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rgb="FFFF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rgb="FFFF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rgb="FFFF0000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rgb="FFFF0000"/>
      </bottom>
      <diagonal/>
    </border>
    <border>
      <left style="thin">
        <color theme="0" tint="-0.499984740745262"/>
      </left>
      <right/>
      <top style="medium">
        <color rgb="FFFF0000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rgb="FFFF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rgb="FFFF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rgb="FFFF0000"/>
      </bottom>
      <diagonal/>
    </border>
    <border>
      <left style="thin">
        <color theme="0" tint="-0.499984740745262"/>
      </left>
      <right/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Border="1"/>
    <xf numFmtId="0" fontId="7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164" fontId="7" fillId="0" borderId="11" xfId="0" applyNumberFormat="1" applyFont="1" applyFill="1" applyBorder="1" applyAlignment="1"/>
    <xf numFmtId="164" fontId="7" fillId="0" borderId="12" xfId="0" applyNumberFormat="1" applyFont="1" applyBorder="1" applyAlignment="1"/>
    <xf numFmtId="0" fontId="7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wrapText="1"/>
    </xf>
    <xf numFmtId="164" fontId="10" fillId="0" borderId="16" xfId="0" applyNumberFormat="1" applyFont="1" applyFill="1" applyBorder="1" applyAlignment="1"/>
    <xf numFmtId="164" fontId="10" fillId="0" borderId="17" xfId="0" applyNumberFormat="1" applyFont="1" applyBorder="1" applyAlignment="1"/>
    <xf numFmtId="0" fontId="7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 wrapText="1"/>
    </xf>
    <xf numFmtId="164" fontId="7" fillId="0" borderId="20" xfId="0" applyNumberFormat="1" applyFont="1" applyFill="1" applyBorder="1" applyAlignment="1">
      <alignment vertical="center"/>
    </xf>
    <xf numFmtId="0" fontId="11" fillId="0" borderId="8" xfId="0" applyFont="1" applyBorder="1"/>
    <xf numFmtId="164" fontId="7" fillId="0" borderId="12" xfId="0" applyNumberFormat="1" applyFont="1" applyFill="1" applyBorder="1" applyAlignment="1"/>
    <xf numFmtId="164" fontId="7" fillId="0" borderId="11" xfId="0" applyNumberFormat="1" applyFont="1" applyFill="1" applyBorder="1" applyAlignment="1">
      <alignment horizontal="right"/>
    </xf>
    <xf numFmtId="164" fontId="7" fillId="0" borderId="12" xfId="0" applyNumberFormat="1" applyFont="1" applyFill="1" applyBorder="1" applyAlignment="1">
      <alignment horizontal="right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 wrapText="1"/>
    </xf>
    <xf numFmtId="164" fontId="0" fillId="0" borderId="0" xfId="0" applyNumberFormat="1"/>
    <xf numFmtId="164" fontId="7" fillId="0" borderId="16" xfId="0" applyNumberFormat="1" applyFont="1" applyFill="1" applyBorder="1" applyAlignment="1"/>
    <xf numFmtId="164" fontId="7" fillId="0" borderId="21" xfId="0" applyNumberFormat="1" applyFont="1" applyFill="1" applyBorder="1" applyAlignment="1"/>
    <xf numFmtId="0" fontId="12" fillId="0" borderId="2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left" vertical="center" wrapText="1"/>
    </xf>
    <xf numFmtId="164" fontId="12" fillId="0" borderId="27" xfId="0" applyNumberFormat="1" applyFont="1" applyFill="1" applyBorder="1" applyAlignment="1"/>
    <xf numFmtId="164" fontId="12" fillId="0" borderId="28" xfId="0" applyNumberFormat="1" applyFont="1" applyFill="1" applyBorder="1" applyAlignment="1"/>
    <xf numFmtId="0" fontId="7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 wrapText="1"/>
    </xf>
    <xf numFmtId="164" fontId="7" fillId="2" borderId="11" xfId="0" applyNumberFormat="1" applyFont="1" applyFill="1" applyBorder="1" applyAlignment="1"/>
    <xf numFmtId="0" fontId="14" fillId="2" borderId="12" xfId="0" applyFont="1" applyFill="1" applyBorder="1" applyAlignment="1"/>
    <xf numFmtId="0" fontId="14" fillId="0" borderId="12" xfId="0" applyFont="1" applyBorder="1" applyAlignment="1"/>
    <xf numFmtId="0" fontId="15" fillId="0" borderId="10" xfId="0" applyFont="1" applyFill="1" applyBorder="1" applyAlignment="1">
      <alignment horizontal="center" vertical="center"/>
    </xf>
    <xf numFmtId="164" fontId="10" fillId="0" borderId="11" xfId="0" applyNumberFormat="1" applyFont="1" applyFill="1" applyBorder="1" applyAlignment="1"/>
    <xf numFmtId="164" fontId="10" fillId="0" borderId="8" xfId="0" applyNumberFormat="1" applyFont="1" applyFill="1" applyBorder="1" applyAlignment="1"/>
    <xf numFmtId="0" fontId="16" fillId="0" borderId="10" xfId="0" applyFont="1" applyFill="1" applyBorder="1" applyAlignment="1">
      <alignment horizontal="center" vertical="center"/>
    </xf>
    <xf numFmtId="164" fontId="7" fillId="0" borderId="11" xfId="0" applyNumberFormat="1" applyFont="1" applyFill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7" fillId="0" borderId="29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164" fontId="7" fillId="0" borderId="27" xfId="0" applyNumberFormat="1" applyFont="1" applyFill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164" fontId="10" fillId="0" borderId="30" xfId="0" applyNumberFormat="1" applyFont="1" applyFill="1" applyBorder="1" applyAlignment="1">
      <alignment vertical="center"/>
    </xf>
    <xf numFmtId="164" fontId="10" fillId="0" borderId="8" xfId="0" applyNumberFormat="1" applyFont="1" applyFill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right" vertical="center"/>
    </xf>
    <xf numFmtId="164" fontId="7" fillId="0" borderId="12" xfId="0" applyNumberFormat="1" applyFont="1" applyFill="1" applyBorder="1" applyAlignment="1">
      <alignment horizontal="right" vertical="center"/>
    </xf>
    <xf numFmtId="164" fontId="7" fillId="0" borderId="12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164" fontId="7" fillId="0" borderId="28" xfId="0" applyNumberFormat="1" applyFont="1" applyFill="1" applyBorder="1" applyAlignment="1">
      <alignment vertical="center"/>
    </xf>
    <xf numFmtId="0" fontId="1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164" fontId="10" fillId="0" borderId="31" xfId="0" applyNumberFormat="1" applyFont="1" applyFill="1" applyBorder="1" applyAlignment="1">
      <alignment vertical="center"/>
    </xf>
    <xf numFmtId="164" fontId="10" fillId="0" borderId="32" xfId="0" applyNumberFormat="1" applyFont="1" applyFill="1" applyBorder="1" applyAlignment="1">
      <alignment vertical="center"/>
    </xf>
    <xf numFmtId="164" fontId="10" fillId="0" borderId="16" xfId="0" applyNumberFormat="1" applyFont="1" applyFill="1" applyBorder="1" applyAlignment="1">
      <alignment vertical="center"/>
    </xf>
    <xf numFmtId="164" fontId="14" fillId="0" borderId="12" xfId="0" applyNumberFormat="1" applyFont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 wrapText="1"/>
    </xf>
    <xf numFmtId="164" fontId="12" fillId="0" borderId="16" xfId="0" applyNumberFormat="1" applyFont="1" applyFill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left" vertical="center" wrapText="1"/>
    </xf>
    <xf numFmtId="164" fontId="12" fillId="0" borderId="36" xfId="0" applyNumberFormat="1" applyFont="1" applyFill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vertical="center"/>
    </xf>
    <xf numFmtId="164" fontId="10" fillId="0" borderId="8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19" fillId="0" borderId="0" xfId="0" applyFont="1" applyFill="1" applyAlignment="1">
      <alignment wrapText="1"/>
    </xf>
    <xf numFmtId="0" fontId="0" fillId="0" borderId="0" xfId="0" applyFont="1" applyAlignment="1">
      <alignment vertical="center" wrapText="1"/>
    </xf>
    <xf numFmtId="164" fontId="7" fillId="0" borderId="16" xfId="0" applyNumberFormat="1" applyFont="1" applyFill="1" applyBorder="1" applyAlignment="1">
      <alignment vertical="center"/>
    </xf>
    <xf numFmtId="164" fontId="7" fillId="0" borderId="21" xfId="0" applyNumberFormat="1" applyFont="1" applyFill="1" applyBorder="1" applyAlignment="1">
      <alignment vertical="center"/>
    </xf>
    <xf numFmtId="3" fontId="0" fillId="0" borderId="0" xfId="0" applyNumberFormat="1"/>
    <xf numFmtId="0" fontId="0" fillId="0" borderId="10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164" fontId="7" fillId="2" borderId="7" xfId="0" applyNumberFormat="1" applyFont="1" applyFill="1" applyBorder="1" applyAlignment="1">
      <alignment vertical="center"/>
    </xf>
    <xf numFmtId="164" fontId="20" fillId="2" borderId="8" xfId="0" applyNumberFormat="1" applyFont="1" applyFill="1" applyBorder="1" applyAlignment="1">
      <alignment vertical="center"/>
    </xf>
    <xf numFmtId="0" fontId="0" fillId="0" borderId="0" xfId="0" applyFill="1"/>
    <xf numFmtId="0" fontId="14" fillId="0" borderId="12" xfId="0" applyFont="1" applyFill="1" applyBorder="1" applyAlignment="1">
      <alignment vertical="center"/>
    </xf>
    <xf numFmtId="166" fontId="7" fillId="0" borderId="12" xfId="1" applyNumberFormat="1" applyFont="1" applyBorder="1" applyAlignment="1">
      <alignment vertical="center"/>
    </xf>
    <xf numFmtId="166" fontId="7" fillId="0" borderId="28" xfId="1" applyNumberFormat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21" fillId="0" borderId="10" xfId="0" applyFont="1" applyFill="1" applyBorder="1" applyAlignment="1">
      <alignment horizontal="right" vertical="center" wrapText="1"/>
    </xf>
    <xf numFmtId="167" fontId="21" fillId="0" borderId="11" xfId="0" applyNumberFormat="1" applyFont="1" applyFill="1" applyBorder="1" applyAlignment="1">
      <alignment horizontal="center" vertical="center"/>
    </xf>
    <xf numFmtId="164" fontId="21" fillId="0" borderId="12" xfId="0" applyNumberFormat="1" applyFont="1" applyBorder="1" applyAlignment="1">
      <alignment vertical="center"/>
    </xf>
    <xf numFmtId="167" fontId="21" fillId="0" borderId="12" xfId="0" applyNumberFormat="1" applyFont="1" applyFill="1" applyBorder="1" applyAlignment="1">
      <alignment horizontal="center" vertical="center"/>
    </xf>
    <xf numFmtId="167" fontId="22" fillId="0" borderId="11" xfId="0" applyNumberFormat="1" applyFont="1" applyFill="1" applyBorder="1" applyAlignment="1">
      <alignment horizontal="center" vertical="center"/>
    </xf>
    <xf numFmtId="167" fontId="22" fillId="0" borderId="12" xfId="0" applyNumberFormat="1" applyFont="1" applyFill="1" applyBorder="1" applyAlignment="1">
      <alignment horizontal="center" vertical="center"/>
    </xf>
    <xf numFmtId="167" fontId="21" fillId="0" borderId="38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41B7E-781B-0640-BF85-39C50F915382}">
  <dimension ref="A1:L86"/>
  <sheetViews>
    <sheetView tabSelected="1" workbookViewId="0">
      <selection activeCell="K5" sqref="K5"/>
    </sheetView>
  </sheetViews>
  <sheetFormatPr baseColWidth="10" defaultColWidth="8.83203125" defaultRowHeight="16" x14ac:dyDescent="0.2"/>
  <cols>
    <col min="1" max="1" width="4.6640625" style="133" customWidth="1"/>
    <col min="2" max="2" width="8" style="133" hidden="1" customWidth="1"/>
    <col min="3" max="3" width="7.6640625" style="133" hidden="1" customWidth="1"/>
    <col min="4" max="4" width="6.33203125" style="133" customWidth="1"/>
    <col min="5" max="5" width="36.83203125" style="133" customWidth="1"/>
    <col min="6" max="6" width="63.1640625" style="133" customWidth="1"/>
    <col min="7" max="7" width="13.5" style="133" hidden="1" customWidth="1"/>
    <col min="8" max="8" width="12.83203125" customWidth="1"/>
    <col min="11" max="11" width="11.83203125" bestFit="1" customWidth="1"/>
    <col min="12" max="12" width="9.1640625" bestFit="1" customWidth="1"/>
  </cols>
  <sheetData>
    <row r="1" spans="1:8" ht="41" thickTop="1" thickBot="1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5</v>
      </c>
      <c r="G1" s="6" t="s">
        <v>6</v>
      </c>
      <c r="H1" s="7" t="s">
        <v>7</v>
      </c>
    </row>
    <row r="2" spans="1:8" ht="17" thickTop="1" x14ac:dyDescent="0.2">
      <c r="A2" s="8"/>
      <c r="B2" s="9"/>
      <c r="C2" s="10"/>
      <c r="D2" s="10"/>
      <c r="E2" s="10" t="s">
        <v>8</v>
      </c>
      <c r="F2" s="11"/>
      <c r="G2" s="12"/>
      <c r="H2" s="13"/>
    </row>
    <row r="3" spans="1:8" x14ac:dyDescent="0.2">
      <c r="A3" s="14"/>
      <c r="B3" s="15" t="s">
        <v>9</v>
      </c>
      <c r="C3" s="16"/>
      <c r="D3" s="17" t="s">
        <v>10</v>
      </c>
      <c r="E3" s="18" t="s">
        <v>11</v>
      </c>
      <c r="F3" s="19" t="s">
        <v>12</v>
      </c>
      <c r="G3" s="20">
        <v>500000</v>
      </c>
      <c r="H3" s="21">
        <v>500000</v>
      </c>
    </row>
    <row r="4" spans="1:8" x14ac:dyDescent="0.2">
      <c r="A4" s="14"/>
      <c r="B4" s="15"/>
      <c r="C4" s="16"/>
      <c r="D4" s="17" t="s">
        <v>13</v>
      </c>
      <c r="E4" s="18" t="s">
        <v>11</v>
      </c>
      <c r="F4" s="19" t="s">
        <v>14</v>
      </c>
      <c r="G4" s="20">
        <v>1000000</v>
      </c>
      <c r="H4" s="21">
        <v>1000000</v>
      </c>
    </row>
    <row r="5" spans="1:8" ht="17" thickBot="1" x14ac:dyDescent="0.25">
      <c r="A5" s="22"/>
      <c r="B5" s="23"/>
      <c r="C5" s="23">
        <v>8</v>
      </c>
      <c r="D5" s="24"/>
      <c r="E5" s="25" t="s">
        <v>15</v>
      </c>
      <c r="F5" s="26"/>
      <c r="G5" s="27">
        <f>SUM(G3:G4)</f>
        <v>1500000</v>
      </c>
      <c r="H5" s="28">
        <f>SUM(H3:H4)</f>
        <v>1500000</v>
      </c>
    </row>
    <row r="6" spans="1:8" ht="17" thickTop="1" x14ac:dyDescent="0.2">
      <c r="A6" s="29"/>
      <c r="B6" s="30"/>
      <c r="C6" s="30"/>
      <c r="D6" s="30"/>
      <c r="E6" s="31" t="s">
        <v>16</v>
      </c>
      <c r="F6" s="32"/>
      <c r="G6" s="33"/>
      <c r="H6" s="34"/>
    </row>
    <row r="7" spans="1:8" ht="28" x14ac:dyDescent="0.2">
      <c r="A7" s="14" t="s">
        <v>17</v>
      </c>
      <c r="B7" s="15" t="s">
        <v>18</v>
      </c>
      <c r="C7" s="15">
        <v>64</v>
      </c>
      <c r="D7" s="15" t="s">
        <v>19</v>
      </c>
      <c r="E7" s="15" t="s">
        <v>20</v>
      </c>
      <c r="F7" s="19" t="s">
        <v>21</v>
      </c>
      <c r="G7" s="20">
        <v>16500000</v>
      </c>
      <c r="H7" s="35">
        <v>16500000</v>
      </c>
    </row>
    <row r="8" spans="1:8" x14ac:dyDescent="0.2">
      <c r="A8" s="14" t="s">
        <v>17</v>
      </c>
      <c r="B8" s="15" t="s">
        <v>22</v>
      </c>
      <c r="C8" s="15">
        <v>65</v>
      </c>
      <c r="D8" s="15" t="s">
        <v>23</v>
      </c>
      <c r="E8" s="15" t="s">
        <v>20</v>
      </c>
      <c r="F8" s="19" t="s">
        <v>24</v>
      </c>
      <c r="G8" s="20">
        <v>15500000</v>
      </c>
      <c r="H8" s="35">
        <v>15500000</v>
      </c>
    </row>
    <row r="9" spans="1:8" x14ac:dyDescent="0.2">
      <c r="A9" s="14" t="s">
        <v>17</v>
      </c>
      <c r="B9" s="15" t="s">
        <v>25</v>
      </c>
      <c r="C9" s="15">
        <v>66</v>
      </c>
      <c r="D9" s="15" t="s">
        <v>26</v>
      </c>
      <c r="E9" s="15" t="s">
        <v>20</v>
      </c>
      <c r="F9" s="19" t="s">
        <v>27</v>
      </c>
      <c r="G9" s="20">
        <v>2000000</v>
      </c>
      <c r="H9" s="35">
        <v>2000000</v>
      </c>
    </row>
    <row r="10" spans="1:8" x14ac:dyDescent="0.2">
      <c r="A10" s="14" t="s">
        <v>17</v>
      </c>
      <c r="B10" s="15" t="s">
        <v>28</v>
      </c>
      <c r="C10" s="15">
        <v>69</v>
      </c>
      <c r="D10" s="15" t="s">
        <v>29</v>
      </c>
      <c r="E10" s="15" t="s">
        <v>20</v>
      </c>
      <c r="F10" s="19" t="s">
        <v>30</v>
      </c>
      <c r="G10" s="20">
        <v>3000000</v>
      </c>
      <c r="H10" s="35">
        <v>3000000</v>
      </c>
    </row>
    <row r="11" spans="1:8" x14ac:dyDescent="0.2">
      <c r="A11" s="14" t="s">
        <v>17</v>
      </c>
      <c r="B11" s="15" t="s">
        <v>31</v>
      </c>
      <c r="C11" s="15">
        <v>71</v>
      </c>
      <c r="D11" s="15" t="s">
        <v>32</v>
      </c>
      <c r="E11" s="15" t="s">
        <v>20</v>
      </c>
      <c r="F11" s="19" t="s">
        <v>33</v>
      </c>
      <c r="G11" s="36">
        <v>4000000</v>
      </c>
      <c r="H11" s="37">
        <v>4000000</v>
      </c>
    </row>
    <row r="12" spans="1:8" ht="28" x14ac:dyDescent="0.2">
      <c r="A12" s="14" t="s">
        <v>17</v>
      </c>
      <c r="B12" s="15" t="s">
        <v>34</v>
      </c>
      <c r="C12" s="15">
        <v>72</v>
      </c>
      <c r="D12" s="15" t="s">
        <v>35</v>
      </c>
      <c r="E12" s="15" t="s">
        <v>20</v>
      </c>
      <c r="F12" s="19" t="s">
        <v>36</v>
      </c>
      <c r="G12" s="36">
        <v>10000000</v>
      </c>
      <c r="H12" s="37">
        <v>10000000</v>
      </c>
    </row>
    <row r="13" spans="1:8" ht="28" x14ac:dyDescent="0.2">
      <c r="A13" s="14" t="s">
        <v>17</v>
      </c>
      <c r="B13" s="15" t="s">
        <v>37</v>
      </c>
      <c r="C13" s="15">
        <v>54</v>
      </c>
      <c r="D13" s="15" t="s">
        <v>38</v>
      </c>
      <c r="E13" s="15" t="s">
        <v>20</v>
      </c>
      <c r="F13" s="19" t="s">
        <v>39</v>
      </c>
      <c r="G13" s="20">
        <v>12000000</v>
      </c>
      <c r="H13" s="35">
        <v>12000000</v>
      </c>
    </row>
    <row r="14" spans="1:8" ht="28" x14ac:dyDescent="0.2">
      <c r="A14" s="14" t="s">
        <v>17</v>
      </c>
      <c r="B14" s="15" t="s">
        <v>40</v>
      </c>
      <c r="C14" s="15">
        <v>44</v>
      </c>
      <c r="D14" s="15" t="s">
        <v>41</v>
      </c>
      <c r="E14" s="15" t="s">
        <v>20</v>
      </c>
      <c r="F14" s="19" t="s">
        <v>42</v>
      </c>
      <c r="G14" s="20">
        <v>6000000</v>
      </c>
      <c r="H14" s="35">
        <v>6000000</v>
      </c>
    </row>
    <row r="15" spans="1:8" ht="28" x14ac:dyDescent="0.2">
      <c r="A15" s="14" t="s">
        <v>17</v>
      </c>
      <c r="B15" s="15" t="s">
        <v>43</v>
      </c>
      <c r="C15" s="15">
        <v>62</v>
      </c>
      <c r="D15" s="15" t="s">
        <v>44</v>
      </c>
      <c r="E15" s="15" t="s">
        <v>20</v>
      </c>
      <c r="F15" s="19" t="s">
        <v>45</v>
      </c>
      <c r="G15" s="20">
        <v>12000000</v>
      </c>
      <c r="H15" s="35">
        <v>12000000</v>
      </c>
    </row>
    <row r="16" spans="1:8" x14ac:dyDescent="0.2">
      <c r="A16" s="14" t="s">
        <v>17</v>
      </c>
      <c r="B16" s="15" t="s">
        <v>46</v>
      </c>
      <c r="C16" s="15">
        <v>63</v>
      </c>
      <c r="D16" s="15" t="s">
        <v>47</v>
      </c>
      <c r="E16" s="15" t="s">
        <v>20</v>
      </c>
      <c r="F16" s="19" t="s">
        <v>48</v>
      </c>
      <c r="G16" s="20">
        <v>5000000</v>
      </c>
      <c r="H16" s="35">
        <v>5000000</v>
      </c>
    </row>
    <row r="17" spans="1:11" ht="28" x14ac:dyDescent="0.2">
      <c r="A17" s="14" t="s">
        <v>17</v>
      </c>
      <c r="B17" s="15" t="s">
        <v>49</v>
      </c>
      <c r="C17" s="38">
        <v>46</v>
      </c>
      <c r="D17" s="38" t="s">
        <v>50</v>
      </c>
      <c r="E17" s="38" t="s">
        <v>20</v>
      </c>
      <c r="F17" s="39" t="s">
        <v>51</v>
      </c>
      <c r="G17" s="20">
        <v>10000000</v>
      </c>
      <c r="H17" s="35">
        <v>10000000</v>
      </c>
    </row>
    <row r="18" spans="1:11" ht="42" x14ac:dyDescent="0.2">
      <c r="A18" s="14" t="s">
        <v>17</v>
      </c>
      <c r="B18" s="15" t="s">
        <v>52</v>
      </c>
      <c r="C18" s="15">
        <v>48</v>
      </c>
      <c r="D18" s="15" t="s">
        <v>53</v>
      </c>
      <c r="E18" s="38" t="s">
        <v>20</v>
      </c>
      <c r="F18" s="19" t="s">
        <v>54</v>
      </c>
      <c r="G18" s="20">
        <v>24000000</v>
      </c>
      <c r="H18" s="35">
        <v>24000000</v>
      </c>
      <c r="K18" s="40"/>
    </row>
    <row r="19" spans="1:11" x14ac:dyDescent="0.2">
      <c r="A19" s="14" t="s">
        <v>17</v>
      </c>
      <c r="B19" s="15" t="s">
        <v>55</v>
      </c>
      <c r="C19" s="15">
        <v>53</v>
      </c>
      <c r="D19" s="15" t="s">
        <v>56</v>
      </c>
      <c r="E19" s="15" t="s">
        <v>20</v>
      </c>
      <c r="F19" s="19" t="s">
        <v>57</v>
      </c>
      <c r="G19" s="20">
        <v>2500000</v>
      </c>
      <c r="H19" s="35">
        <v>2500000</v>
      </c>
    </row>
    <row r="20" spans="1:11" x14ac:dyDescent="0.2">
      <c r="A20" s="14" t="s">
        <v>17</v>
      </c>
      <c r="B20" s="15" t="s">
        <v>58</v>
      </c>
      <c r="C20" s="15">
        <v>40</v>
      </c>
      <c r="D20" s="15" t="s">
        <v>59</v>
      </c>
      <c r="E20" s="15" t="s">
        <v>20</v>
      </c>
      <c r="F20" s="19" t="s">
        <v>60</v>
      </c>
      <c r="G20" s="20">
        <v>3000000</v>
      </c>
      <c r="H20" s="35">
        <v>3000000</v>
      </c>
    </row>
    <row r="21" spans="1:11" ht="28" x14ac:dyDescent="0.2">
      <c r="A21" s="22" t="s">
        <v>17</v>
      </c>
      <c r="B21" s="23" t="s">
        <v>61</v>
      </c>
      <c r="C21" s="23">
        <v>49</v>
      </c>
      <c r="D21" s="23" t="s">
        <v>62</v>
      </c>
      <c r="E21" s="23" t="s">
        <v>20</v>
      </c>
      <c r="F21" s="26" t="s">
        <v>63</v>
      </c>
      <c r="G21" s="41">
        <v>2000000</v>
      </c>
      <c r="H21" s="42">
        <v>2000000</v>
      </c>
    </row>
    <row r="22" spans="1:11" ht="28" x14ac:dyDescent="0.2">
      <c r="A22" s="14" t="s">
        <v>17</v>
      </c>
      <c r="B22" s="15" t="s">
        <v>64</v>
      </c>
      <c r="C22" s="15">
        <v>52</v>
      </c>
      <c r="D22" s="15" t="s">
        <v>65</v>
      </c>
      <c r="E22" s="15" t="s">
        <v>20</v>
      </c>
      <c r="F22" s="19" t="s">
        <v>66</v>
      </c>
      <c r="G22" s="20">
        <v>2500000</v>
      </c>
      <c r="H22" s="35">
        <v>2500000</v>
      </c>
    </row>
    <row r="23" spans="1:11" ht="17" thickBot="1" x14ac:dyDescent="0.25">
      <c r="A23" s="43" t="s">
        <v>17</v>
      </c>
      <c r="B23" s="44" t="s">
        <v>67</v>
      </c>
      <c r="C23" s="45" t="s">
        <v>68</v>
      </c>
      <c r="D23" s="46" t="s">
        <v>69</v>
      </c>
      <c r="E23" s="47" t="s">
        <v>20</v>
      </c>
      <c r="F23" s="48" t="s">
        <v>70</v>
      </c>
      <c r="G23" s="49">
        <v>4000000</v>
      </c>
      <c r="H23" s="50">
        <v>4000000</v>
      </c>
    </row>
    <row r="24" spans="1:11" hidden="1" x14ac:dyDescent="0.2">
      <c r="A24" s="51" t="s">
        <v>17</v>
      </c>
      <c r="B24" s="52" t="s">
        <v>71</v>
      </c>
      <c r="C24" s="52">
        <v>41</v>
      </c>
      <c r="D24" s="52" t="s">
        <v>72</v>
      </c>
      <c r="E24" s="52" t="s">
        <v>20</v>
      </c>
      <c r="F24" s="53" t="s">
        <v>73</v>
      </c>
      <c r="G24" s="54">
        <v>3500000</v>
      </c>
      <c r="H24" s="55"/>
    </row>
    <row r="25" spans="1:11" hidden="1" x14ac:dyDescent="0.2">
      <c r="A25" s="14" t="s">
        <v>17</v>
      </c>
      <c r="B25" s="15" t="s">
        <v>74</v>
      </c>
      <c r="C25" s="15">
        <v>42</v>
      </c>
      <c r="D25" s="15" t="s">
        <v>75</v>
      </c>
      <c r="E25" s="15" t="s">
        <v>20</v>
      </c>
      <c r="F25" s="19" t="s">
        <v>76</v>
      </c>
      <c r="G25" s="20">
        <v>3000000</v>
      </c>
      <c r="H25" s="56"/>
    </row>
    <row r="26" spans="1:11" x14ac:dyDescent="0.2">
      <c r="A26" s="14" t="s">
        <v>17</v>
      </c>
      <c r="B26" s="15"/>
      <c r="C26" s="15"/>
      <c r="D26" s="15" t="s">
        <v>77</v>
      </c>
      <c r="E26" s="15" t="s">
        <v>20</v>
      </c>
      <c r="F26" s="19" t="s">
        <v>78</v>
      </c>
      <c r="G26" s="20">
        <v>6000000</v>
      </c>
      <c r="H26" s="35">
        <v>6000000</v>
      </c>
    </row>
    <row r="27" spans="1:11" hidden="1" x14ac:dyDescent="0.2">
      <c r="A27" s="14" t="s">
        <v>17</v>
      </c>
      <c r="B27" s="15" t="s">
        <v>79</v>
      </c>
      <c r="C27" s="15">
        <v>68</v>
      </c>
      <c r="D27" s="15" t="s">
        <v>80</v>
      </c>
      <c r="E27" s="15" t="s">
        <v>20</v>
      </c>
      <c r="F27" s="19" t="s">
        <v>81</v>
      </c>
      <c r="G27" s="20">
        <v>0</v>
      </c>
      <c r="H27" s="56"/>
    </row>
    <row r="28" spans="1:11" x14ac:dyDescent="0.2">
      <c r="A28" s="14"/>
      <c r="B28" s="15"/>
      <c r="C28" s="38"/>
      <c r="D28" s="38"/>
      <c r="E28" s="57" t="s">
        <v>82</v>
      </c>
      <c r="F28" s="39"/>
      <c r="G28" s="58">
        <f>SUM(G7:G27)</f>
        <v>146500000</v>
      </c>
      <c r="H28" s="59">
        <f>SUM(H7:H27)</f>
        <v>140000000</v>
      </c>
    </row>
    <row r="29" spans="1:11" ht="50.25" customHeight="1" thickBot="1" x14ac:dyDescent="0.25">
      <c r="A29" s="14"/>
      <c r="B29" s="15"/>
      <c r="C29" s="38"/>
      <c r="D29" s="38"/>
      <c r="E29" s="60"/>
      <c r="F29" s="39"/>
      <c r="G29" s="61"/>
      <c r="H29" s="62"/>
    </row>
    <row r="30" spans="1:11" ht="17" hidden="1" thickBot="1" x14ac:dyDescent="0.25">
      <c r="A30" s="14"/>
      <c r="B30" s="15"/>
      <c r="C30" s="38"/>
      <c r="D30" s="38"/>
      <c r="E30" s="60" t="s">
        <v>83</v>
      </c>
      <c r="F30" s="39"/>
      <c r="G30" s="61"/>
      <c r="H30" s="62"/>
    </row>
    <row r="31" spans="1:11" ht="29" hidden="1" thickBot="1" x14ac:dyDescent="0.25">
      <c r="A31" s="63" t="s">
        <v>84</v>
      </c>
      <c r="B31" s="64" t="s">
        <v>85</v>
      </c>
      <c r="C31" s="64">
        <v>39</v>
      </c>
      <c r="D31" s="64" t="s">
        <v>86</v>
      </c>
      <c r="E31" s="65" t="s">
        <v>87</v>
      </c>
      <c r="F31" s="66" t="s">
        <v>88</v>
      </c>
      <c r="G31" s="67">
        <v>5000000</v>
      </c>
      <c r="H31" s="68"/>
    </row>
    <row r="32" spans="1:11" ht="28" x14ac:dyDescent="0.2">
      <c r="A32" s="69"/>
      <c r="B32" s="70"/>
      <c r="C32" s="71"/>
      <c r="D32" s="71"/>
      <c r="E32" s="72" t="s">
        <v>89</v>
      </c>
      <c r="F32" s="73"/>
      <c r="G32" s="74">
        <f>SUM(G31)</f>
        <v>5000000</v>
      </c>
      <c r="H32" s="75">
        <f>SUM(H31)</f>
        <v>0</v>
      </c>
    </row>
    <row r="33" spans="1:8" x14ac:dyDescent="0.2">
      <c r="A33" s="14"/>
      <c r="B33" s="15"/>
      <c r="C33" s="38"/>
      <c r="D33" s="38"/>
      <c r="E33" s="60"/>
      <c r="F33" s="39"/>
      <c r="G33" s="61"/>
      <c r="H33" s="62"/>
    </row>
    <row r="34" spans="1:8" x14ac:dyDescent="0.2">
      <c r="A34" s="14"/>
      <c r="B34" s="15"/>
      <c r="C34" s="38"/>
      <c r="D34" s="38"/>
      <c r="E34" s="60" t="s">
        <v>90</v>
      </c>
      <c r="F34" s="39"/>
      <c r="G34" s="61"/>
      <c r="H34" s="62"/>
    </row>
    <row r="35" spans="1:8" ht="42" x14ac:dyDescent="0.2">
      <c r="A35" s="14" t="s">
        <v>91</v>
      </c>
      <c r="B35" s="15" t="s">
        <v>92</v>
      </c>
      <c r="C35" s="15">
        <v>21</v>
      </c>
      <c r="D35" s="15" t="s">
        <v>93</v>
      </c>
      <c r="E35" s="76" t="s">
        <v>94</v>
      </c>
      <c r="F35" s="39" t="s">
        <v>95</v>
      </c>
      <c r="G35" s="77">
        <v>9000000</v>
      </c>
      <c r="H35" s="78">
        <v>9000000</v>
      </c>
    </row>
    <row r="36" spans="1:8" x14ac:dyDescent="0.2">
      <c r="A36" s="14" t="s">
        <v>91</v>
      </c>
      <c r="B36" s="15" t="s">
        <v>96</v>
      </c>
      <c r="C36" s="15">
        <v>73</v>
      </c>
      <c r="D36" s="15" t="s">
        <v>97</v>
      </c>
      <c r="E36" s="76" t="s">
        <v>94</v>
      </c>
      <c r="F36" s="19" t="s">
        <v>98</v>
      </c>
      <c r="G36" s="77">
        <v>2000000</v>
      </c>
      <c r="H36" s="78">
        <v>2000000</v>
      </c>
    </row>
    <row r="37" spans="1:8" x14ac:dyDescent="0.2">
      <c r="A37" s="14" t="s">
        <v>91</v>
      </c>
      <c r="B37" s="15" t="s">
        <v>99</v>
      </c>
      <c r="C37" s="15">
        <v>74</v>
      </c>
      <c r="D37" s="15" t="s">
        <v>100</v>
      </c>
      <c r="E37" s="76" t="s">
        <v>94</v>
      </c>
      <c r="F37" s="19" t="s">
        <v>101</v>
      </c>
      <c r="G37" s="61">
        <v>3500000</v>
      </c>
      <c r="H37" s="79">
        <v>3500000</v>
      </c>
    </row>
    <row r="38" spans="1:8" ht="42" x14ac:dyDescent="0.2">
      <c r="A38" s="14" t="s">
        <v>91</v>
      </c>
      <c r="B38" s="15" t="s">
        <v>102</v>
      </c>
      <c r="C38" s="15">
        <v>34</v>
      </c>
      <c r="D38" s="15" t="s">
        <v>103</v>
      </c>
      <c r="E38" s="76" t="s">
        <v>94</v>
      </c>
      <c r="F38" s="19" t="s">
        <v>104</v>
      </c>
      <c r="G38" s="61">
        <v>7000000</v>
      </c>
      <c r="H38" s="79">
        <v>7000000</v>
      </c>
    </row>
    <row r="39" spans="1:8" x14ac:dyDescent="0.2">
      <c r="A39" s="14" t="s">
        <v>91</v>
      </c>
      <c r="B39" s="15" t="s">
        <v>105</v>
      </c>
      <c r="C39" s="15">
        <v>61</v>
      </c>
      <c r="D39" s="15" t="s">
        <v>106</v>
      </c>
      <c r="E39" s="76" t="s">
        <v>94</v>
      </c>
      <c r="F39" s="19" t="s">
        <v>107</v>
      </c>
      <c r="G39" s="61">
        <v>3000000</v>
      </c>
      <c r="H39" s="79">
        <v>3000000</v>
      </c>
    </row>
    <row r="40" spans="1:8" x14ac:dyDescent="0.2">
      <c r="A40" s="14" t="s">
        <v>91</v>
      </c>
      <c r="B40" s="15"/>
      <c r="C40" s="15"/>
      <c r="D40" s="15" t="s">
        <v>108</v>
      </c>
      <c r="E40" s="80" t="s">
        <v>94</v>
      </c>
      <c r="F40" s="19" t="s">
        <v>109</v>
      </c>
      <c r="G40" s="61">
        <v>4000000</v>
      </c>
      <c r="H40" s="79">
        <v>4000000</v>
      </c>
    </row>
    <row r="41" spans="1:8" ht="28" hidden="1" x14ac:dyDescent="0.2">
      <c r="A41" s="14" t="s">
        <v>91</v>
      </c>
      <c r="B41" s="15" t="s">
        <v>110</v>
      </c>
      <c r="C41" s="15">
        <v>51</v>
      </c>
      <c r="D41" s="15" t="s">
        <v>111</v>
      </c>
      <c r="E41" s="15" t="s">
        <v>94</v>
      </c>
      <c r="F41" s="19" t="s">
        <v>112</v>
      </c>
      <c r="G41" s="61">
        <v>2000000</v>
      </c>
      <c r="H41" s="79"/>
    </row>
    <row r="42" spans="1:8" x14ac:dyDescent="0.2">
      <c r="A42" s="14" t="s">
        <v>91</v>
      </c>
      <c r="B42" s="15" t="s">
        <v>113</v>
      </c>
      <c r="C42" s="15">
        <v>60</v>
      </c>
      <c r="D42" s="15" t="s">
        <v>114</v>
      </c>
      <c r="E42" s="15" t="s">
        <v>94</v>
      </c>
      <c r="F42" s="19" t="s">
        <v>115</v>
      </c>
      <c r="G42" s="61">
        <v>5000000</v>
      </c>
      <c r="H42" s="79">
        <v>5000000</v>
      </c>
    </row>
    <row r="43" spans="1:8" x14ac:dyDescent="0.2">
      <c r="A43" s="14" t="s">
        <v>91</v>
      </c>
      <c r="B43" s="15" t="s">
        <v>116</v>
      </c>
      <c r="C43" s="15">
        <v>37</v>
      </c>
      <c r="D43" s="15" t="s">
        <v>117</v>
      </c>
      <c r="E43" s="18" t="s">
        <v>94</v>
      </c>
      <c r="F43" s="19" t="s">
        <v>118</v>
      </c>
      <c r="G43" s="61">
        <v>2000000</v>
      </c>
      <c r="H43" s="79">
        <v>2000000</v>
      </c>
    </row>
    <row r="44" spans="1:8" ht="29" thickBot="1" x14ac:dyDescent="0.25">
      <c r="A44" s="63" t="s">
        <v>91</v>
      </c>
      <c r="B44" s="64"/>
      <c r="C44" s="64">
        <v>25</v>
      </c>
      <c r="D44" s="64" t="s">
        <v>119</v>
      </c>
      <c r="E44" s="65" t="s">
        <v>94</v>
      </c>
      <c r="F44" s="66" t="s">
        <v>120</v>
      </c>
      <c r="G44" s="67">
        <v>10000000</v>
      </c>
      <c r="H44" s="81">
        <v>10000000</v>
      </c>
    </row>
    <row r="45" spans="1:8" ht="28" x14ac:dyDescent="0.2">
      <c r="A45" s="69"/>
      <c r="B45" s="70"/>
      <c r="C45" s="70"/>
      <c r="D45" s="70"/>
      <c r="E45" s="82" t="s">
        <v>121</v>
      </c>
      <c r="F45" s="83"/>
      <c r="G45" s="84">
        <f>SUM(G35:G44)</f>
        <v>47500000</v>
      </c>
      <c r="H45" s="85">
        <f>SUM(H35:H44)</f>
        <v>45500000</v>
      </c>
    </row>
    <row r="46" spans="1:8" hidden="1" x14ac:dyDescent="0.2">
      <c r="A46" s="22"/>
      <c r="B46" s="23"/>
      <c r="C46" s="23"/>
      <c r="D46" s="23"/>
      <c r="E46" s="23"/>
      <c r="F46" s="26"/>
      <c r="G46" s="86"/>
      <c r="H46" s="87"/>
    </row>
    <row r="47" spans="1:8" hidden="1" x14ac:dyDescent="0.2">
      <c r="A47" s="14"/>
      <c r="B47" s="15"/>
      <c r="C47" s="15"/>
      <c r="D47" s="15"/>
      <c r="E47" s="88" t="s">
        <v>122</v>
      </c>
      <c r="F47" s="19"/>
      <c r="G47" s="61"/>
      <c r="H47" s="62"/>
    </row>
    <row r="48" spans="1:8" ht="28" hidden="1" x14ac:dyDescent="0.2">
      <c r="A48" s="89" t="s">
        <v>123</v>
      </c>
      <c r="B48" s="90"/>
      <c r="C48" s="90" t="s">
        <v>124</v>
      </c>
      <c r="D48" s="90" t="s">
        <v>125</v>
      </c>
      <c r="E48" s="91" t="s">
        <v>126</v>
      </c>
      <c r="F48" s="92" t="s">
        <v>127</v>
      </c>
      <c r="G48" s="93">
        <v>300000</v>
      </c>
      <c r="H48" s="94"/>
    </row>
    <row r="49" spans="1:12" ht="29" hidden="1" thickBot="1" x14ac:dyDescent="0.25">
      <c r="A49" s="95" t="s">
        <v>123</v>
      </c>
      <c r="B49" s="96" t="s">
        <v>128</v>
      </c>
      <c r="C49" s="96" t="s">
        <v>129</v>
      </c>
      <c r="D49" s="97" t="s">
        <v>130</v>
      </c>
      <c r="E49" s="98" t="s">
        <v>126</v>
      </c>
      <c r="F49" s="99" t="s">
        <v>131</v>
      </c>
      <c r="G49" s="100">
        <v>3000000</v>
      </c>
      <c r="H49" s="101"/>
    </row>
    <row r="50" spans="1:12" hidden="1" x14ac:dyDescent="0.2">
      <c r="A50" s="69"/>
      <c r="B50" s="70"/>
      <c r="C50" s="70"/>
      <c r="D50" s="70"/>
      <c r="E50" s="102" t="s">
        <v>132</v>
      </c>
      <c r="F50" s="83"/>
      <c r="G50" s="103">
        <f>SUM(G48:G49)</f>
        <v>3300000</v>
      </c>
      <c r="H50" s="104">
        <v>0</v>
      </c>
    </row>
    <row r="51" spans="1:12" x14ac:dyDescent="0.2">
      <c r="A51" s="14"/>
      <c r="B51" s="15"/>
      <c r="C51" s="15"/>
      <c r="D51" s="15"/>
      <c r="E51" s="18"/>
      <c r="F51" s="19"/>
      <c r="G51" s="61"/>
      <c r="H51" s="62"/>
    </row>
    <row r="52" spans="1:12" x14ac:dyDescent="0.2">
      <c r="A52" s="14"/>
      <c r="B52" s="15"/>
      <c r="C52" s="15"/>
      <c r="D52" s="15"/>
      <c r="E52" s="88" t="s">
        <v>133</v>
      </c>
      <c r="F52" s="19"/>
      <c r="G52" s="61"/>
      <c r="H52" s="62"/>
    </row>
    <row r="53" spans="1:12" ht="56" x14ac:dyDescent="0.2">
      <c r="A53" s="14" t="s">
        <v>134</v>
      </c>
      <c r="B53" s="15"/>
      <c r="C53" s="15">
        <v>4</v>
      </c>
      <c r="D53" s="15" t="s">
        <v>135</v>
      </c>
      <c r="E53" s="105" t="s">
        <v>126</v>
      </c>
      <c r="F53" s="19" t="s">
        <v>136</v>
      </c>
      <c r="G53" s="61">
        <v>2000000</v>
      </c>
      <c r="H53" s="79">
        <v>2000000</v>
      </c>
    </row>
    <row r="54" spans="1:12" ht="32" x14ac:dyDescent="0.2">
      <c r="A54" s="14" t="s">
        <v>134</v>
      </c>
      <c r="B54" s="15"/>
      <c r="C54" s="15">
        <v>7</v>
      </c>
      <c r="D54" s="15" t="s">
        <v>137</v>
      </c>
      <c r="E54" s="106" t="s">
        <v>126</v>
      </c>
      <c r="F54" s="107" t="s">
        <v>138</v>
      </c>
      <c r="G54" s="61">
        <v>750000</v>
      </c>
      <c r="H54" s="79">
        <v>1200000</v>
      </c>
    </row>
    <row r="55" spans="1:12" ht="32" hidden="1" x14ac:dyDescent="0.2">
      <c r="A55" s="22" t="s">
        <v>134</v>
      </c>
      <c r="B55" s="23"/>
      <c r="C55" s="23">
        <v>8</v>
      </c>
      <c r="D55" s="15" t="s">
        <v>139</v>
      </c>
      <c r="E55" s="108" t="s">
        <v>126</v>
      </c>
      <c r="F55" s="26" t="s">
        <v>140</v>
      </c>
      <c r="G55" s="109">
        <v>240000</v>
      </c>
      <c r="H55" s="110"/>
      <c r="J55" s="111"/>
      <c r="L55" s="111"/>
    </row>
    <row r="56" spans="1:12" ht="32" x14ac:dyDescent="0.2">
      <c r="A56" s="14" t="s">
        <v>134</v>
      </c>
      <c r="B56" s="15" t="s">
        <v>141</v>
      </c>
      <c r="C56" s="15" t="s">
        <v>142</v>
      </c>
      <c r="D56" s="15" t="s">
        <v>143</v>
      </c>
      <c r="E56" s="112" t="s">
        <v>144</v>
      </c>
      <c r="F56" s="19" t="s">
        <v>145</v>
      </c>
      <c r="G56" s="61">
        <v>4000000</v>
      </c>
      <c r="H56" s="79">
        <v>4000000</v>
      </c>
      <c r="J56" s="111"/>
      <c r="K56" s="111"/>
    </row>
    <row r="57" spans="1:12" ht="32" x14ac:dyDescent="0.2">
      <c r="A57" s="14" t="s">
        <v>134</v>
      </c>
      <c r="B57" s="15" t="s">
        <v>146</v>
      </c>
      <c r="C57" s="15" t="s">
        <v>147</v>
      </c>
      <c r="D57" s="15" t="s">
        <v>148</v>
      </c>
      <c r="E57" s="105" t="s">
        <v>126</v>
      </c>
      <c r="F57" s="19" t="s">
        <v>149</v>
      </c>
      <c r="G57" s="61">
        <v>12000000</v>
      </c>
      <c r="H57" s="79">
        <v>12000000</v>
      </c>
      <c r="J57" s="111"/>
      <c r="L57" s="111"/>
    </row>
    <row r="58" spans="1:12" ht="32" x14ac:dyDescent="0.2">
      <c r="A58" s="22" t="s">
        <v>134</v>
      </c>
      <c r="B58" s="23"/>
      <c r="C58" s="23"/>
      <c r="D58" s="23" t="s">
        <v>150</v>
      </c>
      <c r="E58" s="105" t="s">
        <v>126</v>
      </c>
      <c r="F58" s="26" t="s">
        <v>151</v>
      </c>
      <c r="G58" s="61">
        <v>2700000</v>
      </c>
      <c r="H58" s="110">
        <v>2700000</v>
      </c>
    </row>
    <row r="59" spans="1:12" ht="42" hidden="1" x14ac:dyDescent="0.2">
      <c r="A59" s="14" t="s">
        <v>134</v>
      </c>
      <c r="B59" s="15" t="s">
        <v>152</v>
      </c>
      <c r="C59" s="15" t="s">
        <v>153</v>
      </c>
      <c r="D59" s="15" t="s">
        <v>154</v>
      </c>
      <c r="E59" s="18" t="s">
        <v>126</v>
      </c>
      <c r="F59" s="19" t="s">
        <v>155</v>
      </c>
      <c r="G59" s="61">
        <v>5530000</v>
      </c>
      <c r="H59" s="62"/>
    </row>
    <row r="60" spans="1:12" ht="28" hidden="1" x14ac:dyDescent="0.2">
      <c r="A60" s="14" t="s">
        <v>134</v>
      </c>
      <c r="B60" s="15" t="s">
        <v>110</v>
      </c>
      <c r="C60" s="15" t="s">
        <v>156</v>
      </c>
      <c r="D60" s="15" t="s">
        <v>157</v>
      </c>
      <c r="E60" s="18" t="s">
        <v>126</v>
      </c>
      <c r="F60" s="19" t="s">
        <v>158</v>
      </c>
      <c r="G60" s="61">
        <v>1500000</v>
      </c>
      <c r="H60" s="62"/>
    </row>
    <row r="61" spans="1:12" ht="28" hidden="1" x14ac:dyDescent="0.2">
      <c r="A61" s="113" t="s">
        <v>17</v>
      </c>
      <c r="B61" s="114"/>
      <c r="C61" s="114" t="s">
        <v>159</v>
      </c>
      <c r="D61" s="114" t="s">
        <v>160</v>
      </c>
      <c r="E61" s="115" t="s">
        <v>126</v>
      </c>
      <c r="F61" s="116" t="s">
        <v>161</v>
      </c>
      <c r="G61" s="117">
        <v>3000000</v>
      </c>
      <c r="H61" s="118"/>
    </row>
    <row r="62" spans="1:12" s="119" customFormat="1" ht="28" hidden="1" x14ac:dyDescent="0.2">
      <c r="A62" s="14" t="s">
        <v>134</v>
      </c>
      <c r="B62" s="15" t="s">
        <v>162</v>
      </c>
      <c r="C62" s="15"/>
      <c r="D62" s="15" t="s">
        <v>163</v>
      </c>
      <c r="E62" s="18" t="s">
        <v>126</v>
      </c>
      <c r="F62" s="19" t="s">
        <v>164</v>
      </c>
      <c r="G62" s="61">
        <v>750000</v>
      </c>
      <c r="H62" s="62"/>
      <c r="I62"/>
    </row>
    <row r="63" spans="1:12" s="119" customFormat="1" ht="28" hidden="1" x14ac:dyDescent="0.2">
      <c r="A63" s="14" t="s">
        <v>134</v>
      </c>
      <c r="B63" s="15" t="s">
        <v>165</v>
      </c>
      <c r="C63" s="15">
        <v>50</v>
      </c>
      <c r="D63" s="15" t="s">
        <v>166</v>
      </c>
      <c r="E63" s="18" t="s">
        <v>126</v>
      </c>
      <c r="F63" s="19" t="s">
        <v>167</v>
      </c>
      <c r="G63" s="61">
        <v>750000</v>
      </c>
      <c r="H63" s="62"/>
    </row>
    <row r="64" spans="1:12" s="119" customFormat="1" ht="28" hidden="1" x14ac:dyDescent="0.2">
      <c r="A64" s="14" t="s">
        <v>134</v>
      </c>
      <c r="B64" s="15"/>
      <c r="C64" s="15" t="s">
        <v>168</v>
      </c>
      <c r="D64" s="15" t="s">
        <v>169</v>
      </c>
      <c r="E64" s="18" t="s">
        <v>126</v>
      </c>
      <c r="F64" s="19" t="s">
        <v>170</v>
      </c>
      <c r="G64" s="61">
        <v>300000</v>
      </c>
      <c r="H64" s="62"/>
    </row>
    <row r="65" spans="1:9" s="119" customFormat="1" ht="28" hidden="1" x14ac:dyDescent="0.2">
      <c r="A65" s="14" t="s">
        <v>134</v>
      </c>
      <c r="B65" s="15" t="s">
        <v>128</v>
      </c>
      <c r="C65" s="15" t="s">
        <v>129</v>
      </c>
      <c r="D65" s="15" t="s">
        <v>171</v>
      </c>
      <c r="E65" s="18" t="s">
        <v>126</v>
      </c>
      <c r="F65" s="19" t="s">
        <v>172</v>
      </c>
      <c r="G65" s="61">
        <v>5000000</v>
      </c>
      <c r="H65" s="62"/>
    </row>
    <row r="66" spans="1:9" s="119" customFormat="1" ht="28" hidden="1" x14ac:dyDescent="0.2">
      <c r="A66" s="14" t="s">
        <v>134</v>
      </c>
      <c r="B66" s="15"/>
      <c r="C66" s="15"/>
      <c r="D66" s="15" t="s">
        <v>173</v>
      </c>
      <c r="E66" s="18" t="s">
        <v>126</v>
      </c>
      <c r="F66" s="19" t="s">
        <v>174</v>
      </c>
      <c r="G66" s="61">
        <v>500000</v>
      </c>
      <c r="H66" s="62"/>
    </row>
    <row r="67" spans="1:9" s="119" customFormat="1" ht="28" x14ac:dyDescent="0.2">
      <c r="A67" s="14" t="s">
        <v>134</v>
      </c>
      <c r="B67" s="15"/>
      <c r="C67" s="15">
        <v>17</v>
      </c>
      <c r="D67" s="15" t="s">
        <v>175</v>
      </c>
      <c r="E67" s="18" t="s">
        <v>126</v>
      </c>
      <c r="F67" s="19" t="s">
        <v>176</v>
      </c>
      <c r="G67" s="61">
        <v>200000</v>
      </c>
      <c r="H67" s="79">
        <v>200000</v>
      </c>
    </row>
    <row r="68" spans="1:9" s="119" customFormat="1" ht="28" hidden="1" x14ac:dyDescent="0.2">
      <c r="A68" s="14" t="s">
        <v>134</v>
      </c>
      <c r="B68" s="15"/>
      <c r="C68" s="15"/>
      <c r="D68" s="15" t="s">
        <v>177</v>
      </c>
      <c r="E68" s="18" t="s">
        <v>126</v>
      </c>
      <c r="F68" s="19" t="s">
        <v>178</v>
      </c>
      <c r="G68" s="61">
        <v>200000</v>
      </c>
      <c r="H68" s="120"/>
    </row>
    <row r="69" spans="1:9" s="119" customFormat="1" ht="28" hidden="1" x14ac:dyDescent="0.2">
      <c r="A69" s="14" t="s">
        <v>134</v>
      </c>
      <c r="B69" s="15"/>
      <c r="C69" s="15"/>
      <c r="D69" s="15" t="s">
        <v>179</v>
      </c>
      <c r="E69" s="15" t="s">
        <v>180</v>
      </c>
      <c r="F69" s="19" t="s">
        <v>181</v>
      </c>
      <c r="G69" s="61">
        <v>100000</v>
      </c>
      <c r="H69" s="62"/>
    </row>
    <row r="70" spans="1:9" s="119" customFormat="1" ht="28" hidden="1" x14ac:dyDescent="0.2">
      <c r="A70" s="14" t="s">
        <v>134</v>
      </c>
      <c r="B70" s="15"/>
      <c r="C70" s="15"/>
      <c r="D70" s="15" t="s">
        <v>182</v>
      </c>
      <c r="E70" s="15" t="s">
        <v>180</v>
      </c>
      <c r="F70" s="19" t="s">
        <v>183</v>
      </c>
      <c r="G70" s="61">
        <v>100000</v>
      </c>
      <c r="H70" s="62"/>
    </row>
    <row r="71" spans="1:9" s="119" customFormat="1" hidden="1" x14ac:dyDescent="0.2">
      <c r="A71" s="14" t="s">
        <v>134</v>
      </c>
      <c r="B71" s="15"/>
      <c r="C71" s="15"/>
      <c r="D71" s="15" t="s">
        <v>117</v>
      </c>
      <c r="E71" s="18" t="s">
        <v>180</v>
      </c>
      <c r="F71" s="19" t="s">
        <v>184</v>
      </c>
      <c r="G71" s="61">
        <v>25000</v>
      </c>
      <c r="H71" s="62"/>
    </row>
    <row r="72" spans="1:9" ht="28" hidden="1" x14ac:dyDescent="0.2">
      <c r="A72" s="14" t="s">
        <v>134</v>
      </c>
      <c r="B72" s="15"/>
      <c r="C72" s="15">
        <v>18</v>
      </c>
      <c r="D72" s="15" t="s">
        <v>185</v>
      </c>
      <c r="E72" s="18" t="s">
        <v>180</v>
      </c>
      <c r="F72" s="19" t="s">
        <v>186</v>
      </c>
      <c r="G72" s="61">
        <v>100000</v>
      </c>
      <c r="H72" s="121"/>
      <c r="I72" s="119"/>
    </row>
    <row r="73" spans="1:9" ht="43" hidden="1" thickBot="1" x14ac:dyDescent="0.25">
      <c r="A73" s="63" t="s">
        <v>134</v>
      </c>
      <c r="B73" s="64"/>
      <c r="C73" s="64">
        <v>19</v>
      </c>
      <c r="D73" s="64" t="s">
        <v>187</v>
      </c>
      <c r="E73" s="65" t="s">
        <v>180</v>
      </c>
      <c r="F73" s="66" t="s">
        <v>188</v>
      </c>
      <c r="G73" s="67">
        <v>200000</v>
      </c>
      <c r="H73" s="122"/>
    </row>
    <row r="74" spans="1:9" ht="28" x14ac:dyDescent="0.2">
      <c r="A74" s="69"/>
      <c r="B74" s="70"/>
      <c r="C74" s="70"/>
      <c r="D74" s="70"/>
      <c r="E74" s="82" t="s">
        <v>189</v>
      </c>
      <c r="F74" s="83"/>
      <c r="G74" s="103">
        <f>SUM(G53:G73)</f>
        <v>39945000</v>
      </c>
      <c r="H74" s="104">
        <f>SUM(H53:H73)</f>
        <v>22100000</v>
      </c>
    </row>
    <row r="75" spans="1:9" x14ac:dyDescent="0.2">
      <c r="A75" s="14"/>
      <c r="B75" s="15"/>
      <c r="C75" s="15"/>
      <c r="D75" s="15"/>
      <c r="E75" s="18"/>
      <c r="F75" s="19"/>
      <c r="G75" s="61"/>
      <c r="H75" s="62"/>
    </row>
    <row r="76" spans="1:9" x14ac:dyDescent="0.2">
      <c r="A76" s="123"/>
      <c r="B76" s="124"/>
      <c r="C76" s="124"/>
      <c r="D76" s="124"/>
      <c r="E76" s="124"/>
      <c r="F76" s="125" t="s">
        <v>190</v>
      </c>
      <c r="G76" s="126">
        <f>G5+G28+G32+G45+G50+G74</f>
        <v>243745000</v>
      </c>
      <c r="H76" s="127">
        <f>H5+H28+H45+H50+H74</f>
        <v>209100000</v>
      </c>
    </row>
    <row r="77" spans="1:9" x14ac:dyDescent="0.2">
      <c r="A77" s="123"/>
      <c r="B77" s="124"/>
      <c r="C77" s="124"/>
      <c r="D77" s="124"/>
      <c r="E77" s="124"/>
      <c r="F77" s="125" t="s">
        <v>191</v>
      </c>
      <c r="G77" s="126"/>
      <c r="H77" s="128">
        <f>H76*25%</f>
        <v>52275000</v>
      </c>
    </row>
    <row r="78" spans="1:9" x14ac:dyDescent="0.2">
      <c r="A78" s="123"/>
      <c r="B78" s="124"/>
      <c r="C78" s="124"/>
      <c r="D78" s="124"/>
      <c r="E78" s="124"/>
      <c r="F78" s="125" t="s">
        <v>192</v>
      </c>
      <c r="G78" s="129">
        <f>((G76+G77)*(1+3%)^5)-(G76+G77)</f>
        <v>38822259.240253448</v>
      </c>
      <c r="H78" s="130">
        <f>((H76+H77)*(1+3%)^5)-(H76+H77)</f>
        <v>41630261.170162439</v>
      </c>
    </row>
    <row r="79" spans="1:9" ht="17" thickBot="1" x14ac:dyDescent="0.25">
      <c r="A79" s="123"/>
      <c r="B79" s="124"/>
      <c r="C79" s="124"/>
      <c r="D79" s="124"/>
      <c r="E79" s="124"/>
      <c r="F79" s="125" t="s">
        <v>193</v>
      </c>
      <c r="G79" s="126">
        <f>SUM(G76:G78)</f>
        <v>282567259.24025345</v>
      </c>
      <c r="H79" s="131">
        <f>SUM(H76:H78)</f>
        <v>303005261.17016244</v>
      </c>
    </row>
    <row r="81" spans="1:7" x14ac:dyDescent="0.2">
      <c r="A81"/>
      <c r="B81"/>
      <c r="C81"/>
      <c r="D81"/>
      <c r="E81" s="132" t="s">
        <v>194</v>
      </c>
      <c r="G81"/>
    </row>
    <row r="82" spans="1:7" x14ac:dyDescent="0.2">
      <c r="A82"/>
      <c r="B82"/>
      <c r="C82"/>
      <c r="D82"/>
      <c r="F82" s="134" t="s">
        <v>20</v>
      </c>
      <c r="G82"/>
    </row>
    <row r="83" spans="1:7" x14ac:dyDescent="0.2">
      <c r="A83"/>
      <c r="B83"/>
      <c r="C83"/>
      <c r="D83"/>
      <c r="F83" s="133" t="s">
        <v>195</v>
      </c>
      <c r="G83"/>
    </row>
    <row r="84" spans="1:7" x14ac:dyDescent="0.2">
      <c r="A84"/>
      <c r="B84"/>
      <c r="C84"/>
      <c r="D84"/>
      <c r="F84" s="134" t="s">
        <v>94</v>
      </c>
      <c r="G84"/>
    </row>
    <row r="85" spans="1:7" x14ac:dyDescent="0.2">
      <c r="A85"/>
      <c r="B85"/>
      <c r="C85"/>
      <c r="D85"/>
      <c r="F85" s="134" t="s">
        <v>196</v>
      </c>
      <c r="G85"/>
    </row>
    <row r="86" spans="1:7" x14ac:dyDescent="0.2">
      <c r="A86"/>
      <c r="B86"/>
      <c r="C86"/>
      <c r="D86"/>
      <c r="F86" s="134" t="s">
        <v>126</v>
      </c>
      <c r="G8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Foothill College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 Watson</dc:creator>
  <cp:lastModifiedBy>Bret Watson</cp:lastModifiedBy>
  <dcterms:created xsi:type="dcterms:W3CDTF">2018-05-15T05:50:38Z</dcterms:created>
  <dcterms:modified xsi:type="dcterms:W3CDTF">2018-05-15T05:54:05Z</dcterms:modified>
</cp:coreProperties>
</file>